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56" i="1" l="1"/>
  <c r="H55" i="1"/>
  <c r="H53" i="1"/>
  <c r="H47" i="1"/>
  <c r="H46" i="1"/>
  <c r="H45" i="1"/>
  <c r="H44" i="1"/>
  <c r="H43" i="1"/>
  <c r="H41" i="1"/>
  <c r="H39" i="1"/>
  <c r="H26" i="1"/>
  <c r="H21" i="1"/>
  <c r="H16" i="1"/>
  <c r="H17" i="1"/>
  <c r="E57" i="1" l="1"/>
  <c r="H57" i="1" s="1"/>
  <c r="E56" i="1"/>
  <c r="E55" i="1"/>
  <c r="E54" i="1"/>
  <c r="H54" i="1" s="1"/>
  <c r="E53" i="1"/>
  <c r="E52" i="1"/>
  <c r="H52" i="1" s="1"/>
  <c r="E51" i="1"/>
  <c r="H51" i="1" s="1"/>
  <c r="E50" i="1"/>
  <c r="H50" i="1" s="1"/>
  <c r="E49" i="1"/>
  <c r="H49" i="1" s="1"/>
  <c r="E47" i="1"/>
  <c r="E46" i="1"/>
  <c r="E45" i="1"/>
  <c r="E44" i="1"/>
  <c r="E43" i="1"/>
  <c r="E42" i="1"/>
  <c r="H42" i="1" s="1"/>
  <c r="E41" i="1"/>
  <c r="E40" i="1"/>
  <c r="H40" i="1" s="1"/>
  <c r="E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E17" i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E123" i="1" l="1"/>
  <c r="E113" i="1"/>
  <c r="G83" i="1"/>
  <c r="E103" i="1"/>
  <c r="D83" i="1"/>
  <c r="C83" i="1"/>
  <c r="C158" i="1" s="1"/>
  <c r="E93" i="1"/>
  <c r="F83" i="1"/>
  <c r="H85" i="1"/>
  <c r="F8" i="1"/>
  <c r="D8" i="1"/>
  <c r="G8" i="1"/>
  <c r="E58" i="1"/>
  <c r="H149" i="1"/>
  <c r="H145" i="1"/>
  <c r="H38" i="1"/>
  <c r="H62" i="1"/>
  <c r="H58" i="1"/>
  <c r="H48" i="1"/>
  <c r="H74" i="1"/>
  <c r="H113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G158" i="1" l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<sst xmlns="http://schemas.openxmlformats.org/spreadsheetml/2006/main" count="160" uniqueCount="91">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</sst>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64" workbookViewId="0">
      <selection activeCell="F85" sqref="F85:G85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s="5" customFormat="1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90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s="2" customFormat="1" ht="15.75" thickBot="1" x14ac:dyDescent="0.3">
      <c r="A6" s="25" t="s">
        <v>2</v>
      </c>
      <c r="B6" s="25"/>
      <c r="C6" s="36" t="s">
        <v>6</v>
      </c>
      <c r="D6" s="37"/>
      <c r="E6" s="37"/>
      <c r="F6" s="37"/>
      <c r="G6" s="38"/>
      <c r="H6" s="39" t="s">
        <v>7</v>
      </c>
    </row>
    <row r="7" spans="1:8" ht="30.75" thickBot="1" x14ac:dyDescent="0.3">
      <c r="A7" s="26"/>
      <c r="B7" s="26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0"/>
    </row>
    <row r="8" spans="1:8" x14ac:dyDescent="0.25">
      <c r="A8" s="41" t="s">
        <v>12</v>
      </c>
      <c r="B8" s="42"/>
      <c r="C8" s="22">
        <f t="shared" ref="C8:H8" si="0">SUM(C10,C18,C28,C38,C48,C58,C62,C70,C74)</f>
        <v>45084981</v>
      </c>
      <c r="D8" s="22">
        <f t="shared" si="0"/>
        <v>1058173.73</v>
      </c>
      <c r="E8" s="22">
        <f t="shared" si="0"/>
        <v>46143154.730000004</v>
      </c>
      <c r="F8" s="22">
        <f t="shared" si="0"/>
        <v>9460338.4300000016</v>
      </c>
      <c r="G8" s="22">
        <f t="shared" si="0"/>
        <v>8994054.7700000014</v>
      </c>
      <c r="H8" s="22">
        <f t="shared" si="0"/>
        <v>36682816.299999997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43" t="s">
        <v>13</v>
      </c>
      <c r="B10" s="44"/>
      <c r="C10" s="23">
        <f>SUM(C11:C17)</f>
        <v>24896338.009999998</v>
      </c>
      <c r="D10" s="23">
        <f t="shared" ref="D10:G10" si="1">SUM(D11:D17)</f>
        <v>857735.88</v>
      </c>
      <c r="E10" s="23">
        <f t="shared" si="1"/>
        <v>25754073.890000001</v>
      </c>
      <c r="F10" s="23">
        <f t="shared" si="1"/>
        <v>5876555.0999999996</v>
      </c>
      <c r="G10" s="23">
        <f t="shared" si="1"/>
        <v>5418773.0999999996</v>
      </c>
      <c r="H10" s="23">
        <f>SUM(H11:H17)</f>
        <v>19877518.789999999</v>
      </c>
    </row>
    <row r="11" spans="1:8" x14ac:dyDescent="0.25">
      <c r="A11" s="9"/>
      <c r="B11" s="10" t="s">
        <v>14</v>
      </c>
      <c r="C11" s="11">
        <v>19864323.829999998</v>
      </c>
      <c r="D11" s="11">
        <v>0</v>
      </c>
      <c r="E11" s="19">
        <f>+D11+C11</f>
        <v>19864323.829999998</v>
      </c>
      <c r="F11" s="11">
        <v>4568967.5</v>
      </c>
      <c r="G11" s="11">
        <v>4385982.5</v>
      </c>
      <c r="H11" s="19">
        <f>+E11-F11</f>
        <v>15295356.329999998</v>
      </c>
    </row>
    <row r="12" spans="1:8" x14ac:dyDescent="0.25">
      <c r="A12" s="9"/>
      <c r="B12" s="10" t="s">
        <v>15</v>
      </c>
      <c r="C12" s="11">
        <v>6461.2</v>
      </c>
      <c r="D12" s="11">
        <v>899148.9</v>
      </c>
      <c r="E12" s="19">
        <f t="shared" ref="E12:E17" si="2">+D12+C12</f>
        <v>905610.1</v>
      </c>
      <c r="F12" s="11">
        <v>905610.1</v>
      </c>
      <c r="G12" s="11">
        <v>905610.1</v>
      </c>
      <c r="H12" s="19">
        <f t="shared" ref="H12:H57" si="3">+E12-F12</f>
        <v>0</v>
      </c>
    </row>
    <row r="13" spans="1:8" x14ac:dyDescent="0.25">
      <c r="A13" s="9"/>
      <c r="B13" s="10" t="s">
        <v>16</v>
      </c>
      <c r="C13" s="11">
        <v>4873726.96</v>
      </c>
      <c r="D13" s="11">
        <v>110413</v>
      </c>
      <c r="E13" s="19">
        <f t="shared" si="2"/>
        <v>4984139.96</v>
      </c>
      <c r="F13" s="11">
        <v>401977.5</v>
      </c>
      <c r="G13" s="11">
        <v>127180.5</v>
      </c>
      <c r="H13" s="19">
        <f t="shared" si="3"/>
        <v>4582162.46</v>
      </c>
    </row>
    <row r="14" spans="1:8" x14ac:dyDescent="0.25">
      <c r="A14" s="9"/>
      <c r="B14" s="10" t="s">
        <v>17</v>
      </c>
      <c r="C14" s="11">
        <v>151826.01999999999</v>
      </c>
      <c r="D14" s="11">
        <v>-151826.01999999999</v>
      </c>
      <c r="E14" s="19">
        <f t="shared" si="2"/>
        <v>0</v>
      </c>
      <c r="F14" s="11">
        <v>0</v>
      </c>
      <c r="G14" s="11">
        <v>0</v>
      </c>
      <c r="H14" s="19">
        <f t="shared" si="3"/>
        <v>0</v>
      </c>
    </row>
    <row r="15" spans="1:8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43" t="s">
        <v>21</v>
      </c>
      <c r="B18" s="44"/>
      <c r="C18" s="23">
        <f t="shared" ref="C18:G18" si="4">SUM(C19:C27)</f>
        <v>3983003.99</v>
      </c>
      <c r="D18" s="23">
        <f t="shared" si="4"/>
        <v>310333.96000000002</v>
      </c>
      <c r="E18" s="23">
        <f t="shared" si="4"/>
        <v>4293337.95</v>
      </c>
      <c r="F18" s="23">
        <f t="shared" si="4"/>
        <v>735469.12000000011</v>
      </c>
      <c r="G18" s="23">
        <f t="shared" si="4"/>
        <v>735468.48</v>
      </c>
      <c r="H18" s="23">
        <f>SUM(H19:H27)</f>
        <v>3557868.8299999996</v>
      </c>
    </row>
    <row r="19" spans="1:8" x14ac:dyDescent="0.25">
      <c r="A19" s="9"/>
      <c r="B19" s="10" t="s">
        <v>22</v>
      </c>
      <c r="C19" s="11">
        <v>2096304.59</v>
      </c>
      <c r="D19" s="11">
        <v>165975.22</v>
      </c>
      <c r="E19" s="19">
        <f>+D19+C19</f>
        <v>2262279.81</v>
      </c>
      <c r="F19" s="11">
        <v>274944.73</v>
      </c>
      <c r="G19" s="11">
        <v>274944.09000000003</v>
      </c>
      <c r="H19" s="19">
        <f t="shared" si="3"/>
        <v>1987335.08</v>
      </c>
    </row>
    <row r="20" spans="1:8" x14ac:dyDescent="0.25">
      <c r="A20" s="9"/>
      <c r="B20" s="10" t="s">
        <v>23</v>
      </c>
      <c r="C20" s="11">
        <v>109970.27</v>
      </c>
      <c r="D20" s="11">
        <v>0</v>
      </c>
      <c r="E20" s="19">
        <f t="shared" ref="E20:E57" si="5">+D20+C20</f>
        <v>109970.27</v>
      </c>
      <c r="F20" s="11">
        <v>4011.1</v>
      </c>
      <c r="G20" s="11">
        <v>4011.1</v>
      </c>
      <c r="H20" s="19">
        <f t="shared" si="3"/>
        <v>105959.17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5"/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457265.38</v>
      </c>
      <c r="D22" s="11">
        <v>143073.54</v>
      </c>
      <c r="E22" s="19">
        <f t="shared" si="5"/>
        <v>600338.92000000004</v>
      </c>
      <c r="F22" s="11">
        <v>191356.15</v>
      </c>
      <c r="G22" s="11">
        <v>191356.15</v>
      </c>
      <c r="H22" s="19">
        <f t="shared" si="3"/>
        <v>408982.77</v>
      </c>
    </row>
    <row r="23" spans="1:8" x14ac:dyDescent="0.25">
      <c r="A23" s="9"/>
      <c r="B23" s="10" t="s">
        <v>26</v>
      </c>
      <c r="C23" s="11">
        <v>43195.85</v>
      </c>
      <c r="D23" s="11">
        <v>0</v>
      </c>
      <c r="E23" s="19">
        <f t="shared" si="5"/>
        <v>43195.85</v>
      </c>
      <c r="F23" s="11">
        <v>9086.8700000000008</v>
      </c>
      <c r="G23" s="11">
        <v>9086.8700000000008</v>
      </c>
      <c r="H23" s="19">
        <f t="shared" si="3"/>
        <v>34108.979999999996</v>
      </c>
    </row>
    <row r="24" spans="1:8" x14ac:dyDescent="0.25">
      <c r="A24" s="9"/>
      <c r="B24" s="10" t="s">
        <v>27</v>
      </c>
      <c r="C24" s="11">
        <v>739842.33</v>
      </c>
      <c r="D24" s="11">
        <v>450</v>
      </c>
      <c r="E24" s="19">
        <f t="shared" si="5"/>
        <v>740292.33</v>
      </c>
      <c r="F24" s="11">
        <v>103224.94</v>
      </c>
      <c r="G24" s="11">
        <v>103224.94</v>
      </c>
      <c r="H24" s="19">
        <f t="shared" si="3"/>
        <v>637067.3899999999</v>
      </c>
    </row>
    <row r="25" spans="1:8" x14ac:dyDescent="0.25">
      <c r="A25" s="9"/>
      <c r="B25" s="10" t="s">
        <v>28</v>
      </c>
      <c r="C25" s="11">
        <v>109249.2</v>
      </c>
      <c r="D25" s="11">
        <v>0</v>
      </c>
      <c r="E25" s="19">
        <f t="shared" si="5"/>
        <v>109249.2</v>
      </c>
      <c r="F25" s="11">
        <v>28812.92</v>
      </c>
      <c r="G25" s="11">
        <v>28812.92</v>
      </c>
      <c r="H25" s="19">
        <f t="shared" si="3"/>
        <v>80436.28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427176.37</v>
      </c>
      <c r="D27" s="11">
        <v>835.2</v>
      </c>
      <c r="E27" s="19">
        <f t="shared" si="5"/>
        <v>428011.57</v>
      </c>
      <c r="F27" s="11">
        <v>124032.41</v>
      </c>
      <c r="G27" s="11">
        <v>124032.41</v>
      </c>
      <c r="H27" s="19">
        <f t="shared" si="3"/>
        <v>303979.16000000003</v>
      </c>
    </row>
    <row r="28" spans="1:8" x14ac:dyDescent="0.25">
      <c r="A28" s="43" t="s">
        <v>31</v>
      </c>
      <c r="B28" s="44"/>
      <c r="C28" s="23">
        <f t="shared" ref="C28:H28" si="6">SUM(C29:C37)</f>
        <v>12437650.000000002</v>
      </c>
      <c r="D28" s="23">
        <f t="shared" si="6"/>
        <v>2002412.33</v>
      </c>
      <c r="E28" s="23">
        <f t="shared" si="6"/>
        <v>14440062.330000002</v>
      </c>
      <c r="F28" s="23">
        <f t="shared" si="6"/>
        <v>2437707.12</v>
      </c>
      <c r="G28" s="23">
        <f t="shared" si="6"/>
        <v>2429206.1</v>
      </c>
      <c r="H28" s="23">
        <f t="shared" si="6"/>
        <v>12002355.210000001</v>
      </c>
    </row>
    <row r="29" spans="1:8" x14ac:dyDescent="0.25">
      <c r="A29" s="9"/>
      <c r="B29" s="10" t="s">
        <v>32</v>
      </c>
      <c r="C29" s="11">
        <v>1578351.86</v>
      </c>
      <c r="D29" s="11">
        <v>0</v>
      </c>
      <c r="E29" s="19">
        <f t="shared" si="5"/>
        <v>1578351.86</v>
      </c>
      <c r="F29" s="11">
        <v>442193.87</v>
      </c>
      <c r="G29" s="11">
        <v>442193.21</v>
      </c>
      <c r="H29" s="19">
        <f t="shared" si="3"/>
        <v>1136157.9900000002</v>
      </c>
    </row>
    <row r="30" spans="1:8" x14ac:dyDescent="0.25">
      <c r="A30" s="9"/>
      <c r="B30" s="10" t="s">
        <v>33</v>
      </c>
      <c r="C30" s="11">
        <v>720073.4</v>
      </c>
      <c r="D30" s="11">
        <v>30081.14</v>
      </c>
      <c r="E30" s="19">
        <f t="shared" si="5"/>
        <v>750154.54</v>
      </c>
      <c r="F30" s="11">
        <v>128565.78</v>
      </c>
      <c r="G30" s="11">
        <v>128565.78</v>
      </c>
      <c r="H30" s="19">
        <f t="shared" si="3"/>
        <v>621588.76</v>
      </c>
    </row>
    <row r="31" spans="1:8" x14ac:dyDescent="0.25">
      <c r="A31" s="9"/>
      <c r="B31" s="10" t="s">
        <v>34</v>
      </c>
      <c r="C31" s="11">
        <v>3430491.9</v>
      </c>
      <c r="D31" s="11">
        <v>0</v>
      </c>
      <c r="E31" s="19">
        <f t="shared" si="5"/>
        <v>3430491.9</v>
      </c>
      <c r="F31" s="11">
        <v>697185.95</v>
      </c>
      <c r="G31" s="11">
        <v>688685.59</v>
      </c>
      <c r="H31" s="19">
        <f t="shared" si="3"/>
        <v>2733305.95</v>
      </c>
    </row>
    <row r="32" spans="1:8" x14ac:dyDescent="0.25">
      <c r="A32" s="9"/>
      <c r="B32" s="10" t="s">
        <v>35</v>
      </c>
      <c r="C32" s="11">
        <v>568235.06000000006</v>
      </c>
      <c r="D32" s="11">
        <v>0</v>
      </c>
      <c r="E32" s="19">
        <f t="shared" si="5"/>
        <v>568235.06000000006</v>
      </c>
      <c r="F32" s="11">
        <v>17090.04</v>
      </c>
      <c r="G32" s="11">
        <v>17090.04</v>
      </c>
      <c r="H32" s="19">
        <f t="shared" si="3"/>
        <v>551145.02</v>
      </c>
    </row>
    <row r="33" spans="1:8" x14ac:dyDescent="0.25">
      <c r="A33" s="9"/>
      <c r="B33" s="10" t="s">
        <v>36</v>
      </c>
      <c r="C33" s="11">
        <v>2099722.8199999998</v>
      </c>
      <c r="D33" s="11">
        <v>42463.25</v>
      </c>
      <c r="E33" s="19">
        <f t="shared" si="5"/>
        <v>2142186.0699999998</v>
      </c>
      <c r="F33" s="11">
        <v>542376.94999999995</v>
      </c>
      <c r="G33" s="11">
        <v>542376.94999999995</v>
      </c>
      <c r="H33" s="19">
        <f t="shared" si="3"/>
        <v>1599809.1199999999</v>
      </c>
    </row>
    <row r="34" spans="1:8" x14ac:dyDescent="0.25">
      <c r="A34" s="9"/>
      <c r="B34" s="10" t="s">
        <v>37</v>
      </c>
      <c r="C34" s="11">
        <v>282332</v>
      </c>
      <c r="D34" s="11">
        <v>0</v>
      </c>
      <c r="E34" s="19">
        <f t="shared" si="5"/>
        <v>282332</v>
      </c>
      <c r="F34" s="11">
        <v>69107</v>
      </c>
      <c r="G34" s="11">
        <v>69107</v>
      </c>
      <c r="H34" s="19">
        <f t="shared" si="3"/>
        <v>213225</v>
      </c>
    </row>
    <row r="35" spans="1:8" x14ac:dyDescent="0.25">
      <c r="A35" s="9"/>
      <c r="B35" s="10" t="s">
        <v>38</v>
      </c>
      <c r="C35" s="11">
        <v>231286.5</v>
      </c>
      <c r="D35" s="11">
        <v>1066</v>
      </c>
      <c r="E35" s="19">
        <f t="shared" si="5"/>
        <v>232352.5</v>
      </c>
      <c r="F35" s="11">
        <v>39761.65</v>
      </c>
      <c r="G35" s="11">
        <v>39761.65</v>
      </c>
      <c r="H35" s="19">
        <f t="shared" si="3"/>
        <v>192590.85</v>
      </c>
    </row>
    <row r="36" spans="1:8" x14ac:dyDescent="0.25">
      <c r="A36" s="9"/>
      <c r="B36" s="10" t="s">
        <v>39</v>
      </c>
      <c r="C36" s="11">
        <v>228350.88</v>
      </c>
      <c r="D36" s="11">
        <v>27661.1</v>
      </c>
      <c r="E36" s="19">
        <f t="shared" si="5"/>
        <v>256011.98</v>
      </c>
      <c r="F36" s="11">
        <v>74585.75</v>
      </c>
      <c r="G36" s="11">
        <v>74585.75</v>
      </c>
      <c r="H36" s="19">
        <f t="shared" si="3"/>
        <v>181426.23</v>
      </c>
    </row>
    <row r="37" spans="1:8" x14ac:dyDescent="0.25">
      <c r="A37" s="9"/>
      <c r="B37" s="10" t="s">
        <v>40</v>
      </c>
      <c r="C37" s="11">
        <v>3298805.58</v>
      </c>
      <c r="D37" s="11">
        <v>1901140.84</v>
      </c>
      <c r="E37" s="19">
        <f t="shared" si="5"/>
        <v>5199946.42</v>
      </c>
      <c r="F37" s="11">
        <v>426840.13</v>
      </c>
      <c r="G37" s="11">
        <v>426840.13</v>
      </c>
      <c r="H37" s="19">
        <f t="shared" si="3"/>
        <v>4773106.29</v>
      </c>
    </row>
    <row r="38" spans="1:8" x14ac:dyDescent="0.25">
      <c r="A38" s="43" t="s">
        <v>41</v>
      </c>
      <c r="B38" s="44"/>
      <c r="C38" s="23">
        <f t="shared" ref="C38:H38" si="7">SUM(C39:C47)</f>
        <v>1930280</v>
      </c>
      <c r="D38" s="23">
        <f t="shared" si="7"/>
        <v>-679748.44</v>
      </c>
      <c r="E38" s="23">
        <f t="shared" si="7"/>
        <v>1250531.56</v>
      </c>
      <c r="F38" s="23">
        <f t="shared" si="7"/>
        <v>230065.71</v>
      </c>
      <c r="G38" s="23">
        <f t="shared" si="7"/>
        <v>230065.71</v>
      </c>
      <c r="H38" s="23">
        <f t="shared" si="7"/>
        <v>1020465.8500000001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1930280</v>
      </c>
      <c r="D42" s="11">
        <v>-679748.44</v>
      </c>
      <c r="E42" s="19">
        <f t="shared" si="5"/>
        <v>1250531.56</v>
      </c>
      <c r="F42" s="11">
        <v>230065.71</v>
      </c>
      <c r="G42" s="11">
        <v>230065.71</v>
      </c>
      <c r="H42" s="19">
        <f t="shared" si="3"/>
        <v>1020465.8500000001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43" t="s">
        <v>51</v>
      </c>
      <c r="B48" s="44"/>
      <c r="C48" s="23">
        <f t="shared" ref="C48:H48" si="8">SUM(C49:C57)</f>
        <v>1837709</v>
      </c>
      <c r="D48" s="23">
        <f t="shared" si="8"/>
        <v>-1432560</v>
      </c>
      <c r="E48" s="23">
        <f t="shared" si="8"/>
        <v>405149</v>
      </c>
      <c r="F48" s="23">
        <f t="shared" si="8"/>
        <v>180541.38</v>
      </c>
      <c r="G48" s="23">
        <f t="shared" si="8"/>
        <v>180541.38</v>
      </c>
      <c r="H48" s="23">
        <f t="shared" si="8"/>
        <v>224607.62</v>
      </c>
    </row>
    <row r="49" spans="1:8" x14ac:dyDescent="0.25">
      <c r="A49" s="9"/>
      <c r="B49" s="10" t="s">
        <v>52</v>
      </c>
      <c r="C49" s="11">
        <v>110000</v>
      </c>
      <c r="D49" s="11">
        <v>0</v>
      </c>
      <c r="E49" s="19">
        <f t="shared" si="5"/>
        <v>110000</v>
      </c>
      <c r="F49" s="11">
        <v>0</v>
      </c>
      <c r="G49" s="11">
        <v>0</v>
      </c>
      <c r="H49" s="19">
        <f t="shared" si="3"/>
        <v>110000</v>
      </c>
    </row>
    <row r="50" spans="1:8" x14ac:dyDescent="0.25">
      <c r="A50" s="9"/>
      <c r="B50" s="10" t="s">
        <v>53</v>
      </c>
      <c r="C50" s="11">
        <v>70349</v>
      </c>
      <c r="D50" s="11">
        <v>0</v>
      </c>
      <c r="E50" s="19">
        <f t="shared" si="5"/>
        <v>70349</v>
      </c>
      <c r="F50" s="11">
        <v>54202.16</v>
      </c>
      <c r="G50" s="11">
        <v>54202.16</v>
      </c>
      <c r="H50" s="19">
        <f t="shared" si="3"/>
        <v>16146.839999999997</v>
      </c>
    </row>
    <row r="51" spans="1:8" x14ac:dyDescent="0.25">
      <c r="A51" s="9"/>
      <c r="B51" s="10" t="s">
        <v>54</v>
      </c>
      <c r="C51" s="11">
        <v>0</v>
      </c>
      <c r="D51" s="11">
        <v>0</v>
      </c>
      <c r="E51" s="19">
        <f t="shared" si="5"/>
        <v>0</v>
      </c>
      <c r="F51" s="11">
        <v>0</v>
      </c>
      <c r="G51" s="11">
        <v>0</v>
      </c>
      <c r="H51" s="19">
        <f t="shared" si="3"/>
        <v>0</v>
      </c>
    </row>
    <row r="52" spans="1:8" x14ac:dyDescent="0.25">
      <c r="A52" s="9"/>
      <c r="B52" s="10" t="s">
        <v>55</v>
      </c>
      <c r="C52" s="11">
        <v>0</v>
      </c>
      <c r="D52" s="11">
        <v>0</v>
      </c>
      <c r="E52" s="19">
        <f t="shared" si="5"/>
        <v>0</v>
      </c>
      <c r="F52" s="11">
        <v>0</v>
      </c>
      <c r="G52" s="11">
        <v>0</v>
      </c>
      <c r="H52" s="19">
        <f t="shared" si="3"/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1657360</v>
      </c>
      <c r="D54" s="11">
        <v>-1432560</v>
      </c>
      <c r="E54" s="19">
        <f t="shared" si="5"/>
        <v>224800</v>
      </c>
      <c r="F54" s="11">
        <v>126339.22</v>
      </c>
      <c r="G54" s="11">
        <v>126339.22</v>
      </c>
      <c r="H54" s="19">
        <f t="shared" si="3"/>
        <v>98460.78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0</v>
      </c>
      <c r="D57" s="11">
        <v>0</v>
      </c>
      <c r="E57" s="19">
        <f t="shared" si="5"/>
        <v>0</v>
      </c>
      <c r="F57" s="11">
        <v>0</v>
      </c>
      <c r="G57" s="11">
        <v>0</v>
      </c>
      <c r="H57" s="19">
        <f t="shared" si="3"/>
        <v>0</v>
      </c>
    </row>
    <row r="58" spans="1:8" x14ac:dyDescent="0.25">
      <c r="A58" s="43" t="s">
        <v>61</v>
      </c>
      <c r="B58" s="44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43" t="s">
        <v>65</v>
      </c>
      <c r="B62" s="44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43" t="s">
        <v>73</v>
      </c>
      <c r="B70" s="44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43" t="s">
        <v>77</v>
      </c>
      <c r="B74" s="44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45"/>
      <c r="B82" s="46"/>
      <c r="C82" s="8"/>
      <c r="D82" s="8"/>
      <c r="E82" s="19"/>
      <c r="F82" s="8"/>
      <c r="G82" s="8"/>
      <c r="H82" s="8"/>
    </row>
    <row r="83" spans="1:8" x14ac:dyDescent="0.25">
      <c r="A83" s="43" t="s">
        <v>85</v>
      </c>
      <c r="B83" s="44"/>
      <c r="C83" s="23">
        <f t="shared" ref="C83:H83" si="17">SUM(C85,C93,C103,C113,C123,C133,C137,C145,C149)</f>
        <v>25697791.999999996</v>
      </c>
      <c r="D83" s="23">
        <f t="shared" si="17"/>
        <v>1989329.48</v>
      </c>
      <c r="E83" s="23">
        <f t="shared" si="17"/>
        <v>27687121.479999997</v>
      </c>
      <c r="F83" s="23">
        <f t="shared" si="17"/>
        <v>5381055.0199999996</v>
      </c>
      <c r="G83" s="23">
        <f t="shared" si="17"/>
        <v>5376480.0199999996</v>
      </c>
      <c r="H83" s="23">
        <f t="shared" si="17"/>
        <v>22306066.460000001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43" t="s">
        <v>13</v>
      </c>
      <c r="B85" s="44"/>
      <c r="C85" s="23">
        <f t="shared" ref="C85:H85" si="18">SUM(C86:C92)</f>
        <v>23521338.009999998</v>
      </c>
      <c r="D85" s="23">
        <f t="shared" si="18"/>
        <v>-151826.01999999999</v>
      </c>
      <c r="E85" s="23">
        <f t="shared" si="18"/>
        <v>23369511.989999998</v>
      </c>
      <c r="F85" s="23">
        <f t="shared" si="18"/>
        <v>4977406.2</v>
      </c>
      <c r="G85" s="23">
        <f t="shared" si="18"/>
        <v>4972831.2</v>
      </c>
      <c r="H85" s="23">
        <f t="shared" si="18"/>
        <v>18392105.789999999</v>
      </c>
    </row>
    <row r="86" spans="1:8" x14ac:dyDescent="0.25">
      <c r="A86" s="9"/>
      <c r="B86" s="10" t="s">
        <v>14</v>
      </c>
      <c r="C86" s="16">
        <v>19864323.829999998</v>
      </c>
      <c r="D86" s="16">
        <v>0</v>
      </c>
      <c r="E86" s="19">
        <f t="shared" ref="E86:E92" si="19">SUM(C86,D86)</f>
        <v>19864323.829999998</v>
      </c>
      <c r="F86" s="16">
        <v>4568967.5</v>
      </c>
      <c r="G86" s="16">
        <v>4568967.5</v>
      </c>
      <c r="H86" s="19">
        <f t="shared" ref="H86:H102" si="20">SUM(E86-F86)</f>
        <v>15295356.329999998</v>
      </c>
    </row>
    <row r="87" spans="1:8" x14ac:dyDescent="0.25">
      <c r="A87" s="9"/>
      <c r="B87" s="10" t="s">
        <v>15</v>
      </c>
      <c r="C87" s="16">
        <v>6461.2</v>
      </c>
      <c r="D87" s="16">
        <v>0</v>
      </c>
      <c r="E87" s="19">
        <f t="shared" si="19"/>
        <v>6461.2</v>
      </c>
      <c r="F87" s="16">
        <v>6461.2</v>
      </c>
      <c r="G87" s="16">
        <v>6461.2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3498726.96</v>
      </c>
      <c r="D88" s="16">
        <v>0</v>
      </c>
      <c r="E88" s="19">
        <f t="shared" si="19"/>
        <v>3498726.96</v>
      </c>
      <c r="F88" s="16">
        <v>401977.5</v>
      </c>
      <c r="G88" s="16">
        <v>397402.5</v>
      </c>
      <c r="H88" s="19">
        <f t="shared" si="20"/>
        <v>3096749.46</v>
      </c>
    </row>
    <row r="89" spans="1:8" x14ac:dyDescent="0.25">
      <c r="A89" s="9"/>
      <c r="B89" s="10" t="s">
        <v>17</v>
      </c>
      <c r="C89" s="16">
        <v>151826.01999999999</v>
      </c>
      <c r="D89" s="16">
        <v>-151826.01999999999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43" t="s">
        <v>21</v>
      </c>
      <c r="B93" s="44"/>
      <c r="C93" s="23">
        <f t="shared" ref="C93:H93" si="21">SUM(C94:C102)</f>
        <v>494232.99</v>
      </c>
      <c r="D93" s="23">
        <f t="shared" si="21"/>
        <v>-51952.86</v>
      </c>
      <c r="E93" s="23">
        <f t="shared" si="21"/>
        <v>442280.13</v>
      </c>
      <c r="F93" s="23">
        <f t="shared" si="21"/>
        <v>4673.8500000000004</v>
      </c>
      <c r="G93" s="23">
        <f t="shared" si="21"/>
        <v>4673.8500000000004</v>
      </c>
      <c r="H93" s="23">
        <f t="shared" si="21"/>
        <v>437606.27999999997</v>
      </c>
    </row>
    <row r="94" spans="1:8" x14ac:dyDescent="0.25">
      <c r="A94" s="9"/>
      <c r="B94" s="10" t="s">
        <v>22</v>
      </c>
      <c r="C94" s="16">
        <v>317894.15000000002</v>
      </c>
      <c r="D94" s="16">
        <v>-51952.86</v>
      </c>
      <c r="E94" s="19">
        <f t="shared" ref="E94:E102" si="22">SUM(C94,D94)</f>
        <v>265941.29000000004</v>
      </c>
      <c r="F94" s="16">
        <v>224.95</v>
      </c>
      <c r="G94" s="16">
        <v>224.95</v>
      </c>
      <c r="H94" s="19">
        <f t="shared" si="20"/>
        <v>265716.34000000003</v>
      </c>
    </row>
    <row r="95" spans="1:8" x14ac:dyDescent="0.25">
      <c r="A95" s="9"/>
      <c r="B95" s="10" t="s">
        <v>23</v>
      </c>
      <c r="C95" s="16">
        <v>95777.99</v>
      </c>
      <c r="D95" s="16">
        <v>0</v>
      </c>
      <c r="E95" s="19">
        <f t="shared" si="22"/>
        <v>95777.99</v>
      </c>
      <c r="F95" s="16">
        <v>1813.5</v>
      </c>
      <c r="G95" s="16">
        <v>1813.5</v>
      </c>
      <c r="H95" s="19">
        <f t="shared" si="20"/>
        <v>93964.49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48245</v>
      </c>
      <c r="D97" s="16">
        <v>0</v>
      </c>
      <c r="E97" s="19">
        <f t="shared" si="22"/>
        <v>48245</v>
      </c>
      <c r="F97" s="16">
        <v>0</v>
      </c>
      <c r="G97" s="16">
        <v>0</v>
      </c>
      <c r="H97" s="19">
        <f t="shared" si="20"/>
        <v>48245</v>
      </c>
    </row>
    <row r="98" spans="1:8" x14ac:dyDescent="0.25">
      <c r="A98" s="9"/>
      <c r="B98" s="10" t="s">
        <v>26</v>
      </c>
      <c r="C98" s="16">
        <v>19962.849999999999</v>
      </c>
      <c r="D98" s="16">
        <v>0</v>
      </c>
      <c r="E98" s="19">
        <f t="shared" si="22"/>
        <v>19962.849999999999</v>
      </c>
      <c r="F98" s="16">
        <v>0</v>
      </c>
      <c r="G98" s="16">
        <v>0</v>
      </c>
      <c r="H98" s="19">
        <f t="shared" si="20"/>
        <v>19962.849999999999</v>
      </c>
    </row>
    <row r="99" spans="1:8" x14ac:dyDescent="0.25">
      <c r="A99" s="9"/>
      <c r="B99" s="10" t="s">
        <v>27</v>
      </c>
      <c r="C99" s="16">
        <v>588</v>
      </c>
      <c r="D99" s="16">
        <v>0</v>
      </c>
      <c r="E99" s="19">
        <f t="shared" si="22"/>
        <v>588</v>
      </c>
      <c r="F99" s="16">
        <v>588</v>
      </c>
      <c r="G99" s="16">
        <v>588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4000</v>
      </c>
      <c r="D100" s="16">
        <v>0</v>
      </c>
      <c r="E100" s="19">
        <f t="shared" si="22"/>
        <v>4000</v>
      </c>
      <c r="F100" s="16">
        <v>2047.4</v>
      </c>
      <c r="G100" s="16">
        <v>2047.4</v>
      </c>
      <c r="H100" s="19">
        <f t="shared" si="20"/>
        <v>1952.6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7765</v>
      </c>
      <c r="D102" s="16">
        <v>0</v>
      </c>
      <c r="E102" s="19">
        <f t="shared" si="22"/>
        <v>7765</v>
      </c>
      <c r="F102" s="16">
        <v>0</v>
      </c>
      <c r="G102" s="16">
        <v>0</v>
      </c>
      <c r="H102" s="19">
        <f t="shared" si="20"/>
        <v>7765</v>
      </c>
    </row>
    <row r="103" spans="1:8" x14ac:dyDescent="0.25">
      <c r="A103" s="43" t="s">
        <v>31</v>
      </c>
      <c r="B103" s="44"/>
      <c r="C103" s="23">
        <f t="shared" ref="C103:H103" si="23">SUM(C104:C112)</f>
        <v>1506651</v>
      </c>
      <c r="D103" s="23">
        <f t="shared" si="23"/>
        <v>-3870.2</v>
      </c>
      <c r="E103" s="23">
        <f t="shared" si="23"/>
        <v>1502780.8</v>
      </c>
      <c r="F103" s="23">
        <f t="shared" si="23"/>
        <v>98141.79</v>
      </c>
      <c r="G103" s="23">
        <f t="shared" si="23"/>
        <v>98141.79</v>
      </c>
      <c r="H103" s="23">
        <f t="shared" si="23"/>
        <v>1404639.01</v>
      </c>
    </row>
    <row r="104" spans="1:8" x14ac:dyDescent="0.25">
      <c r="A104" s="9"/>
      <c r="B104" s="10" t="s">
        <v>32</v>
      </c>
      <c r="C104" s="16">
        <v>2625</v>
      </c>
      <c r="D104" s="16">
        <v>0</v>
      </c>
      <c r="E104" s="19">
        <f>SUM(C104,D104)</f>
        <v>2625</v>
      </c>
      <c r="F104" s="16">
        <v>0</v>
      </c>
      <c r="G104" s="16">
        <v>0</v>
      </c>
      <c r="H104" s="19">
        <f>SUM(E104-F104)</f>
        <v>2625</v>
      </c>
    </row>
    <row r="105" spans="1:8" x14ac:dyDescent="0.25">
      <c r="A105" s="9"/>
      <c r="B105" s="10" t="s">
        <v>33</v>
      </c>
      <c r="C105" s="16">
        <v>131110.68</v>
      </c>
      <c r="D105" s="16">
        <v>-4682.2</v>
      </c>
      <c r="E105" s="19">
        <f t="shared" ref="E105:E112" si="24">SUM(C105,D105)</f>
        <v>126428.48</v>
      </c>
      <c r="F105" s="16">
        <v>38714.04</v>
      </c>
      <c r="G105" s="16">
        <v>38714.04</v>
      </c>
      <c r="H105" s="19">
        <f t="shared" ref="H105:H132" si="25">SUM(E105-F105)</f>
        <v>87714.44</v>
      </c>
    </row>
    <row r="106" spans="1:8" x14ac:dyDescent="0.25">
      <c r="A106" s="9"/>
      <c r="B106" s="10" t="s">
        <v>34</v>
      </c>
      <c r="C106" s="16">
        <v>507169.97</v>
      </c>
      <c r="D106" s="16">
        <v>0</v>
      </c>
      <c r="E106" s="19">
        <f t="shared" si="24"/>
        <v>507169.97</v>
      </c>
      <c r="F106" s="16">
        <v>10825.24</v>
      </c>
      <c r="G106" s="16">
        <v>10825.24</v>
      </c>
      <c r="H106" s="19">
        <f t="shared" si="25"/>
        <v>496344.73</v>
      </c>
    </row>
    <row r="107" spans="1:8" x14ac:dyDescent="0.25">
      <c r="A107" s="9"/>
      <c r="B107" s="10" t="s">
        <v>35</v>
      </c>
      <c r="C107" s="16">
        <v>418235.06</v>
      </c>
      <c r="D107" s="16">
        <v>0</v>
      </c>
      <c r="E107" s="19">
        <f t="shared" si="24"/>
        <v>418235.06</v>
      </c>
      <c r="F107" s="16">
        <v>17090.04</v>
      </c>
      <c r="G107" s="16">
        <v>17090.04</v>
      </c>
      <c r="H107" s="19">
        <f t="shared" si="25"/>
        <v>401145.02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107006</v>
      </c>
      <c r="D109" s="16">
        <v>0</v>
      </c>
      <c r="E109" s="19">
        <f t="shared" si="24"/>
        <v>107006</v>
      </c>
      <c r="F109" s="16">
        <v>12731</v>
      </c>
      <c r="G109" s="16">
        <v>12731</v>
      </c>
      <c r="H109" s="19">
        <f t="shared" si="25"/>
        <v>94275</v>
      </c>
    </row>
    <row r="110" spans="1:8" x14ac:dyDescent="0.25">
      <c r="A110" s="9"/>
      <c r="B110" s="10" t="s">
        <v>38</v>
      </c>
      <c r="C110" s="16">
        <v>169003.5</v>
      </c>
      <c r="D110" s="16">
        <v>0</v>
      </c>
      <c r="E110" s="19">
        <f t="shared" si="24"/>
        <v>169003.5</v>
      </c>
      <c r="F110" s="16">
        <v>9881.4500000000007</v>
      </c>
      <c r="G110" s="16">
        <v>9881.4500000000007</v>
      </c>
      <c r="H110" s="19">
        <f t="shared" si="25"/>
        <v>159122.04999999999</v>
      </c>
    </row>
    <row r="111" spans="1:8" x14ac:dyDescent="0.25">
      <c r="A111" s="9"/>
      <c r="B111" s="10" t="s">
        <v>39</v>
      </c>
      <c r="C111" s="16">
        <v>162871.96</v>
      </c>
      <c r="D111" s="16">
        <v>812</v>
      </c>
      <c r="E111" s="19">
        <f t="shared" si="24"/>
        <v>163683.96</v>
      </c>
      <c r="F111" s="16">
        <v>8714.9</v>
      </c>
      <c r="G111" s="16">
        <v>8714.9</v>
      </c>
      <c r="H111" s="19">
        <f t="shared" si="25"/>
        <v>154969.06</v>
      </c>
    </row>
    <row r="112" spans="1:8" x14ac:dyDescent="0.25">
      <c r="A112" s="9"/>
      <c r="B112" s="10" t="s">
        <v>40</v>
      </c>
      <c r="C112" s="16">
        <v>8628.83</v>
      </c>
      <c r="D112" s="16">
        <v>0</v>
      </c>
      <c r="E112" s="19">
        <f t="shared" si="24"/>
        <v>8628.83</v>
      </c>
      <c r="F112" s="16">
        <v>185.12</v>
      </c>
      <c r="G112" s="16">
        <v>185.12</v>
      </c>
      <c r="H112" s="19">
        <f t="shared" si="25"/>
        <v>8443.7099999999991</v>
      </c>
    </row>
    <row r="113" spans="1:8" x14ac:dyDescent="0.25">
      <c r="A113" s="43" t="s">
        <v>41</v>
      </c>
      <c r="B113" s="44"/>
      <c r="C113" s="23">
        <f t="shared" ref="C113:H113" si="26">SUM(C114:C122)</f>
        <v>175570</v>
      </c>
      <c r="D113" s="23">
        <f t="shared" si="26"/>
        <v>951978.56</v>
      </c>
      <c r="E113" s="19">
        <f t="shared" si="26"/>
        <v>1127548.56</v>
      </c>
      <c r="F113" s="16">
        <f t="shared" si="26"/>
        <v>300833.18</v>
      </c>
      <c r="G113" s="16">
        <f t="shared" si="26"/>
        <v>300833.18</v>
      </c>
      <c r="H113" s="19">
        <f t="shared" si="26"/>
        <v>826715.38000000012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175570</v>
      </c>
      <c r="D117" s="16">
        <v>951978.56</v>
      </c>
      <c r="E117" s="19">
        <f t="shared" si="27"/>
        <v>1127548.56</v>
      </c>
      <c r="F117" s="16">
        <v>300833.18</v>
      </c>
      <c r="G117" s="16">
        <v>300833.18</v>
      </c>
      <c r="H117" s="24">
        <f t="shared" si="25"/>
        <v>826715.38000000012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43" t="s">
        <v>86</v>
      </c>
      <c r="B123" s="44"/>
      <c r="C123" s="23">
        <f t="shared" ref="C123:H123" si="28">SUM(C124:C132)</f>
        <v>0</v>
      </c>
      <c r="D123" s="23">
        <f t="shared" si="28"/>
        <v>1245000</v>
      </c>
      <c r="E123" s="23">
        <f t="shared" si="28"/>
        <v>1245000</v>
      </c>
      <c r="F123" s="23">
        <f t="shared" si="28"/>
        <v>0</v>
      </c>
      <c r="G123" s="23">
        <f t="shared" si="28"/>
        <v>0</v>
      </c>
      <c r="H123" s="23">
        <f t="shared" si="28"/>
        <v>1245000</v>
      </c>
    </row>
    <row r="124" spans="1:8" x14ac:dyDescent="0.25">
      <c r="A124" s="9"/>
      <c r="B124" s="10" t="s">
        <v>52</v>
      </c>
      <c r="C124" s="16">
        <v>0</v>
      </c>
      <c r="D124" s="16">
        <v>745000</v>
      </c>
      <c r="E124" s="19">
        <f t="shared" ref="E124:E132" si="29">SUM(C124,D124)</f>
        <v>745000</v>
      </c>
      <c r="F124" s="16">
        <v>0</v>
      </c>
      <c r="G124" s="16">
        <v>0</v>
      </c>
      <c r="H124" s="24">
        <f t="shared" si="25"/>
        <v>745000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9"/>
        <v>0</v>
      </c>
      <c r="F125" s="16">
        <v>0</v>
      </c>
      <c r="G125" s="16">
        <v>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500000</v>
      </c>
      <c r="E129" s="19">
        <f t="shared" si="29"/>
        <v>500000</v>
      </c>
      <c r="F129" s="16">
        <v>0</v>
      </c>
      <c r="G129" s="16">
        <v>0</v>
      </c>
      <c r="H129" s="24">
        <f t="shared" si="25"/>
        <v>500000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43" t="s">
        <v>87</v>
      </c>
      <c r="B133" s="44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43" t="s">
        <v>65</v>
      </c>
      <c r="B137" s="44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43" t="s">
        <v>88</v>
      </c>
      <c r="B145" s="44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43" t="s">
        <v>77</v>
      </c>
      <c r="B149" s="44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3" t="s">
        <v>89</v>
      </c>
      <c r="B158" s="44"/>
      <c r="C158" s="23">
        <f t="shared" ref="C158:H158" si="36">SUM(C8,C83)</f>
        <v>70782773</v>
      </c>
      <c r="D158" s="23">
        <f t="shared" si="36"/>
        <v>3047503.21</v>
      </c>
      <c r="E158" s="23">
        <f t="shared" si="36"/>
        <v>73830276.210000008</v>
      </c>
      <c r="F158" s="23">
        <f t="shared" si="36"/>
        <v>14841393.450000001</v>
      </c>
      <c r="G158" s="23">
        <f t="shared" si="36"/>
        <v>14370534.790000001</v>
      </c>
      <c r="H158" s="23">
        <f t="shared" si="36"/>
        <v>58988882.759999998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2019-04-15T23:19:53Z</dcterms:modified>
</cp:coreProperties>
</file>